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pełnij" sheetId="1" r:id="rId1"/>
    <sheet name="wylicza" sheetId="2" r:id="rId2"/>
  </sheets>
  <definedNames/>
  <calcPr fullCalcOnLoad="1"/>
</workbook>
</file>

<file path=xl/sharedStrings.xml><?xml version="1.0" encoding="utf-8"?>
<sst xmlns="http://schemas.openxmlformats.org/spreadsheetml/2006/main" count="90" uniqueCount="51">
  <si>
    <t>Produkt</t>
  </si>
  <si>
    <t>nazwa</t>
  </si>
  <si>
    <t>liczba</t>
  </si>
  <si>
    <t>wskaźnik</t>
  </si>
  <si>
    <t>0-6 lat</t>
  </si>
  <si>
    <t>7-65 lat</t>
  </si>
  <si>
    <t>&gt;65 lat</t>
  </si>
  <si>
    <t>DPS</t>
  </si>
  <si>
    <t>Lekarz</t>
  </si>
  <si>
    <t>2m - 6lat</t>
  </si>
  <si>
    <t>Pielęgniarka Środowiskowa</t>
  </si>
  <si>
    <t>0-2 mies</t>
  </si>
  <si>
    <t>16-40 lat</t>
  </si>
  <si>
    <t>pozostałe</t>
  </si>
  <si>
    <t>Położna POZ</t>
  </si>
  <si>
    <t>Medycyna Szkolna</t>
  </si>
  <si>
    <t>TYP I</t>
  </si>
  <si>
    <t>TYP II</t>
  </si>
  <si>
    <t>TYP IIIA</t>
  </si>
  <si>
    <t>TYP IIIB</t>
  </si>
  <si>
    <t>TYP IIIC</t>
  </si>
  <si>
    <t>agregat</t>
  </si>
  <si>
    <t>Stawki</t>
  </si>
  <si>
    <t>Kod produktu</t>
  </si>
  <si>
    <t>Nazwa</t>
  </si>
  <si>
    <t>Cena</t>
  </si>
  <si>
    <t>01.0010.092.01</t>
  </si>
  <si>
    <t>ŚWIADCZENIA LEKARZA POZ</t>
  </si>
  <si>
    <t>01.0032.096.01</t>
  </si>
  <si>
    <t>ŚWIADCZENIA PIELĘGNIARKI POZ</t>
  </si>
  <si>
    <t>01.0034.008.01</t>
  </si>
  <si>
    <t>ŚWIADCZENIA POŁOŻNEJ  POZ</t>
  </si>
  <si>
    <t>01.0041.135.01</t>
  </si>
  <si>
    <t>ŚWIADCZENIA PIELĘGNIARKI SZKOLNEJ</t>
  </si>
  <si>
    <t>01.9999.000.03</t>
  </si>
  <si>
    <t>WZROST LEKARZ</t>
  </si>
  <si>
    <t>01.9999.006.03</t>
  </si>
  <si>
    <t>WZROST PIELĘGNIARKA</t>
  </si>
  <si>
    <t>01.9999.007.03</t>
  </si>
  <si>
    <t>WZROST POŁOŻNA</t>
  </si>
  <si>
    <t>01.9999.008.03</t>
  </si>
  <si>
    <t>WZROST HIGIENA</t>
  </si>
  <si>
    <t>kwoty</t>
  </si>
  <si>
    <t>KWOTA FAKTURY</t>
  </si>
  <si>
    <t xml:space="preserve"> w tym kwota podwyżki</t>
  </si>
  <si>
    <t>PROSZĘ UZUPEŁNIĆ DANE W KOLUMNIE LICZBA</t>
  </si>
  <si>
    <t>7-19 lat</t>
  </si>
  <si>
    <t>20-65 lat</t>
  </si>
  <si>
    <t>Podwyżka</t>
  </si>
  <si>
    <t>Razem</t>
  </si>
  <si>
    <t>Stawka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</si>
</sst>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\ ##0.000000"/>
  </numFmts>
  <fonts count="3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 quotePrefix="1">
      <alignment/>
    </xf>
    <xf numFmtId="0" fontId="0" fillId="0" borderId="2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1" fillId="0" borderId="0" xfId="17" applyFont="1" applyAlignment="1">
      <alignment horizontal="center"/>
      <protection/>
    </xf>
    <xf numFmtId="49" fontId="0" fillId="0" borderId="0" xfId="17" applyNumberFormat="1">
      <alignment/>
      <protection/>
    </xf>
    <xf numFmtId="165" fontId="0" fillId="0" borderId="0" xfId="17" applyNumberFormat="1">
      <alignment/>
      <protection/>
    </xf>
    <xf numFmtId="49" fontId="0" fillId="0" borderId="0" xfId="17" applyNumberFormat="1" applyFont="1">
      <alignment/>
      <protection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NumberFormat="1" applyBorder="1" applyAlignment="1" quotePrefix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0" borderId="3" xfId="0" applyNumberFormat="1" applyBorder="1" applyAlignment="1" quotePrefix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4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Normalny_stawk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workbookViewId="0" topLeftCell="A7">
      <selection activeCell="C27" sqref="C27"/>
    </sheetView>
  </sheetViews>
  <sheetFormatPr defaultColWidth="9.00390625" defaultRowHeight="12.75"/>
  <cols>
    <col min="2" max="2" width="27.00390625" style="0" bestFit="1" customWidth="1"/>
    <col min="3" max="4" width="9.00390625" style="0" bestFit="1" customWidth="1"/>
    <col min="5" max="5" width="9.25390625" style="0" bestFit="1" customWidth="1"/>
    <col min="6" max="6" width="23.75390625" style="0" bestFit="1" customWidth="1"/>
    <col min="7" max="7" width="20.625" style="0" bestFit="1" customWidth="1"/>
    <col min="8" max="8" width="15.125" style="0" customWidth="1"/>
  </cols>
  <sheetData>
    <row r="1" spans="2:6" ht="12.75">
      <c r="B1" s="31" t="s">
        <v>45</v>
      </c>
      <c r="C1" s="31"/>
      <c r="D1" s="31"/>
      <c r="E1" s="31"/>
      <c r="F1" s="31"/>
    </row>
    <row r="2" ht="13.5" thickBot="1"/>
    <row r="3" spans="2:6" ht="14.25" thickBot="1" thickTop="1">
      <c r="B3" s="23" t="s">
        <v>0</v>
      </c>
      <c r="C3" s="24" t="s">
        <v>1</v>
      </c>
      <c r="D3" s="24" t="s">
        <v>2</v>
      </c>
      <c r="E3" s="24" t="s">
        <v>3</v>
      </c>
      <c r="F3" s="25" t="s">
        <v>42</v>
      </c>
    </row>
    <row r="4" spans="2:6" ht="13.5" thickTop="1">
      <c r="B4" s="32" t="s">
        <v>8</v>
      </c>
      <c r="C4" s="15" t="s">
        <v>7</v>
      </c>
      <c r="D4" s="16">
        <v>0</v>
      </c>
      <c r="E4" s="22">
        <v>2.5</v>
      </c>
      <c r="F4" s="35">
        <f>wylicza!F4</f>
        <v>0</v>
      </c>
    </row>
    <row r="5" spans="2:6" ht="12.75">
      <c r="B5" s="33"/>
      <c r="C5" s="2" t="s">
        <v>4</v>
      </c>
      <c r="D5" s="12">
        <v>0</v>
      </c>
      <c r="E5" s="4">
        <v>1.5</v>
      </c>
      <c r="F5" s="35"/>
    </row>
    <row r="6" spans="2:6" ht="12.75">
      <c r="B6" s="33"/>
      <c r="C6" s="2" t="s">
        <v>46</v>
      </c>
      <c r="D6" s="12">
        <v>0</v>
      </c>
      <c r="E6" s="4">
        <v>1.19</v>
      </c>
      <c r="F6" s="35"/>
    </row>
    <row r="7" spans="2:6" ht="12.75">
      <c r="B7" s="33"/>
      <c r="C7" s="2" t="s">
        <v>47</v>
      </c>
      <c r="D7" s="12">
        <v>0</v>
      </c>
      <c r="E7" s="4">
        <v>1</v>
      </c>
      <c r="F7" s="35"/>
    </row>
    <row r="8" spans="2:6" ht="13.5" thickBot="1">
      <c r="B8" s="34"/>
      <c r="C8" s="17" t="s">
        <v>6</v>
      </c>
      <c r="D8" s="18">
        <v>0</v>
      </c>
      <c r="E8" s="19">
        <v>1.75</v>
      </c>
      <c r="F8" s="36"/>
    </row>
    <row r="9" spans="2:6" ht="13.5" thickTop="1">
      <c r="B9" s="32" t="s">
        <v>10</v>
      </c>
      <c r="C9" s="15" t="s">
        <v>9</v>
      </c>
      <c r="D9" s="16">
        <v>0</v>
      </c>
      <c r="E9" s="15">
        <v>1.3</v>
      </c>
      <c r="F9" s="35">
        <f>wylicza!F10</f>
        <v>0</v>
      </c>
    </row>
    <row r="10" spans="2:6" ht="12.75">
      <c r="B10" s="33"/>
      <c r="C10" s="2" t="s">
        <v>5</v>
      </c>
      <c r="D10" s="12">
        <v>0</v>
      </c>
      <c r="E10" s="2">
        <v>1</v>
      </c>
      <c r="F10" s="35"/>
    </row>
    <row r="11" spans="2:6" ht="13.5" thickBot="1">
      <c r="B11" s="34"/>
      <c r="C11" s="17" t="s">
        <v>6</v>
      </c>
      <c r="D11" s="18">
        <v>0</v>
      </c>
      <c r="E11" s="17">
        <v>1.95</v>
      </c>
      <c r="F11" s="36"/>
    </row>
    <row r="12" spans="2:6" ht="13.5" thickTop="1">
      <c r="B12" s="32" t="s">
        <v>14</v>
      </c>
      <c r="C12" s="15" t="s">
        <v>11</v>
      </c>
      <c r="D12" s="16">
        <v>0</v>
      </c>
      <c r="E12" s="22">
        <v>2</v>
      </c>
      <c r="F12" s="35">
        <f>wylicza!F14</f>
        <v>0</v>
      </c>
    </row>
    <row r="13" spans="2:6" ht="12.75">
      <c r="B13" s="33"/>
      <c r="C13" s="2" t="s">
        <v>12</v>
      </c>
      <c r="D13" s="12">
        <v>0</v>
      </c>
      <c r="E13" s="4">
        <v>1.2</v>
      </c>
      <c r="F13" s="35"/>
    </row>
    <row r="14" spans="2:6" ht="13.5" thickBot="1">
      <c r="B14" s="34"/>
      <c r="C14" s="17" t="s">
        <v>13</v>
      </c>
      <c r="D14" s="18">
        <v>0</v>
      </c>
      <c r="E14" s="19">
        <v>1</v>
      </c>
      <c r="F14" s="36"/>
    </row>
    <row r="15" spans="2:6" ht="13.5" thickTop="1">
      <c r="B15" s="32" t="s">
        <v>15</v>
      </c>
      <c r="C15" s="15" t="s">
        <v>16</v>
      </c>
      <c r="D15" s="16">
        <v>0</v>
      </c>
      <c r="E15" s="15">
        <v>1</v>
      </c>
      <c r="F15" s="35">
        <f>wylicza!F18</f>
        <v>0</v>
      </c>
    </row>
    <row r="16" spans="2:6" ht="12.75">
      <c r="B16" s="33"/>
      <c r="C16" s="2" t="s">
        <v>17</v>
      </c>
      <c r="D16" s="12">
        <v>0</v>
      </c>
      <c r="E16" s="2">
        <v>1.4</v>
      </c>
      <c r="F16" s="35"/>
    </row>
    <row r="17" spans="2:6" ht="12.75">
      <c r="B17" s="33"/>
      <c r="C17" s="2" t="s">
        <v>18</v>
      </c>
      <c r="D17" s="12">
        <v>0</v>
      </c>
      <c r="E17" s="2">
        <v>4</v>
      </c>
      <c r="F17" s="35"/>
    </row>
    <row r="18" spans="2:6" ht="12.75">
      <c r="B18" s="33"/>
      <c r="C18" s="2" t="s">
        <v>19</v>
      </c>
      <c r="D18" s="12">
        <v>0</v>
      </c>
      <c r="E18" s="2">
        <v>7.5</v>
      </c>
      <c r="F18" s="35"/>
    </row>
    <row r="19" spans="2:6" ht="13.5" thickBot="1">
      <c r="B19" s="34"/>
      <c r="C19" s="20" t="s">
        <v>20</v>
      </c>
      <c r="D19" s="21">
        <v>0</v>
      </c>
      <c r="E19" s="20">
        <v>20</v>
      </c>
      <c r="F19" s="35"/>
    </row>
    <row r="20" spans="3:8" s="1" customFormat="1" ht="19.5" thickBot="1" thickTop="1">
      <c r="C20" s="29" t="s">
        <v>43</v>
      </c>
      <c r="D20" s="30"/>
      <c r="E20" s="30"/>
      <c r="F20" s="26">
        <f>wylicza!F24</f>
        <v>0</v>
      </c>
      <c r="G20" s="27" t="s">
        <v>44</v>
      </c>
      <c r="H20" s="28">
        <f>ROUND(wylicza!E9*wylicza!J12+wylicza!E13*wylicza!J13+wylicza!E17*wylicza!J14+wylicza!E23*wylicza!J15,2)</f>
        <v>0</v>
      </c>
    </row>
    <row r="21" ht="13.5" thickTop="1"/>
    <row r="22" ht="12.75">
      <c r="B22" s="2" t="s">
        <v>22</v>
      </c>
    </row>
    <row r="23" spans="2:3" ht="12.75">
      <c r="B23" s="2" t="s">
        <v>8</v>
      </c>
      <c r="C23" s="7">
        <v>76.8</v>
      </c>
    </row>
    <row r="24" spans="2:3" ht="12.75">
      <c r="B24" s="2" t="s">
        <v>10</v>
      </c>
      <c r="C24" s="7">
        <v>17.89</v>
      </c>
    </row>
    <row r="25" spans="2:3" ht="12.75">
      <c r="B25" s="2" t="s">
        <v>14</v>
      </c>
      <c r="C25" s="7">
        <v>8.76</v>
      </c>
    </row>
    <row r="26" spans="2:3" ht="12.75">
      <c r="B26" s="2" t="s">
        <v>15</v>
      </c>
      <c r="C26" s="7">
        <v>31.84</v>
      </c>
    </row>
    <row r="27" ht="12.75">
      <c r="C27" s="42"/>
    </row>
  </sheetData>
  <mergeCells count="10">
    <mergeCell ref="C20:E20"/>
    <mergeCell ref="B1:F1"/>
    <mergeCell ref="B12:B14"/>
    <mergeCell ref="F12:F14"/>
    <mergeCell ref="B15:B19"/>
    <mergeCell ref="F15:F19"/>
    <mergeCell ref="B4:B8"/>
    <mergeCell ref="F4:F8"/>
    <mergeCell ref="B9:B11"/>
    <mergeCell ref="F9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3"/>
  <sheetViews>
    <sheetView workbookViewId="0" topLeftCell="B33">
      <selection activeCell="D43" sqref="D43"/>
    </sheetView>
  </sheetViews>
  <sheetFormatPr defaultColWidth="9.00390625" defaultRowHeight="12.75"/>
  <cols>
    <col min="1" max="1" width="4.125" style="0" customWidth="1"/>
    <col min="2" max="2" width="24.375" style="0" customWidth="1"/>
    <col min="3" max="3" width="10.625" style="0" customWidth="1"/>
    <col min="6" max="6" width="12.00390625" style="0" bestFit="1" customWidth="1"/>
    <col min="8" max="8" width="16.25390625" style="0" customWidth="1"/>
    <col min="9" max="9" width="35.625" style="0" customWidth="1"/>
    <col min="10" max="10" width="12.875" style="0" customWidth="1"/>
  </cols>
  <sheetData>
    <row r="1" ht="12.75" hidden="1"/>
    <row r="2" ht="12.75" hidden="1"/>
    <row r="3" spans="2:6" ht="12.75" hidden="1">
      <c r="B3" s="2" t="s">
        <v>0</v>
      </c>
      <c r="C3" s="2" t="s">
        <v>1</v>
      </c>
      <c r="D3" s="2" t="s">
        <v>2</v>
      </c>
      <c r="E3" s="2" t="s">
        <v>3</v>
      </c>
      <c r="F3" s="2" t="s">
        <v>42</v>
      </c>
    </row>
    <row r="4" spans="2:6" ht="12.75" hidden="1">
      <c r="B4" s="37" t="s">
        <v>8</v>
      </c>
      <c r="C4" s="2" t="s">
        <v>7</v>
      </c>
      <c r="D4" s="2">
        <f>wypełnij!D4</f>
        <v>0</v>
      </c>
      <c r="E4" s="4">
        <v>2.5</v>
      </c>
      <c r="F4" s="39">
        <f>ROUND(E9*J7,2)+ROUND(E9*J12,2)</f>
        <v>0</v>
      </c>
    </row>
    <row r="5" spans="2:10" ht="12.75" hidden="1">
      <c r="B5" s="37"/>
      <c r="C5" s="2" t="s">
        <v>4</v>
      </c>
      <c r="D5" s="2">
        <f>wypełnij!D5</f>
        <v>0</v>
      </c>
      <c r="E5" s="4">
        <v>1.5</v>
      </c>
      <c r="F5" s="40"/>
      <c r="H5" s="8" t="s">
        <v>23</v>
      </c>
      <c r="I5" s="8" t="s">
        <v>24</v>
      </c>
      <c r="J5" s="8" t="s">
        <v>25</v>
      </c>
    </row>
    <row r="6" spans="2:10" ht="12.75" hidden="1">
      <c r="B6" s="37"/>
      <c r="C6" s="2" t="s">
        <v>46</v>
      </c>
      <c r="D6" s="2">
        <f>wypełnij!D6</f>
        <v>0</v>
      </c>
      <c r="E6" s="4">
        <v>1.19</v>
      </c>
      <c r="F6" s="40"/>
      <c r="H6" s="8"/>
      <c r="I6" s="8"/>
      <c r="J6" s="8"/>
    </row>
    <row r="7" spans="2:10" ht="12.75" hidden="1">
      <c r="B7" s="37"/>
      <c r="C7" s="2" t="s">
        <v>47</v>
      </c>
      <c r="D7" s="2">
        <f>wypełnij!D7</f>
        <v>0</v>
      </c>
      <c r="E7" s="4">
        <v>1</v>
      </c>
      <c r="F7" s="40"/>
      <c r="H7" s="9" t="s">
        <v>26</v>
      </c>
      <c r="I7" s="9" t="s">
        <v>27</v>
      </c>
      <c r="J7" s="2">
        <f>ROUND(E27/12,6)</f>
        <v>5.440833</v>
      </c>
    </row>
    <row r="8" spans="2:10" ht="12.75" hidden="1">
      <c r="B8" s="37"/>
      <c r="C8" s="2" t="s">
        <v>6</v>
      </c>
      <c r="D8" s="2">
        <f>wypełnij!D8</f>
        <v>0</v>
      </c>
      <c r="E8" s="4">
        <v>1.75</v>
      </c>
      <c r="F8" s="41"/>
      <c r="H8" s="9" t="s">
        <v>28</v>
      </c>
      <c r="I8" s="9" t="s">
        <v>29</v>
      </c>
      <c r="J8" s="2">
        <f>ROUND(E28/12,6)</f>
        <v>1.268333</v>
      </c>
    </row>
    <row r="9" spans="2:10" ht="12.75" hidden="1">
      <c r="B9" s="3"/>
      <c r="C9" s="2" t="s">
        <v>21</v>
      </c>
      <c r="D9" s="2"/>
      <c r="E9" s="4">
        <f>D4*E4+D5*E5+D6*E6+D7*E7+D8*E8</f>
        <v>0</v>
      </c>
      <c r="F9" s="7"/>
      <c r="H9" s="9" t="s">
        <v>30</v>
      </c>
      <c r="I9" s="9" t="s">
        <v>31</v>
      </c>
      <c r="J9" s="2">
        <f>ROUND(E29/12,6)</f>
        <v>0.625833</v>
      </c>
    </row>
    <row r="10" spans="2:10" ht="12.75" hidden="1">
      <c r="B10" s="37" t="s">
        <v>10</v>
      </c>
      <c r="C10" s="2" t="s">
        <v>9</v>
      </c>
      <c r="D10" s="2">
        <f>wypełnij!D9</f>
        <v>0</v>
      </c>
      <c r="E10" s="2">
        <v>1.3</v>
      </c>
      <c r="F10" s="39">
        <f>ROUND(E13*J8,2)+ROUND(E13*J13,2)</f>
        <v>0</v>
      </c>
      <c r="H10" s="9" t="s">
        <v>32</v>
      </c>
      <c r="I10" s="9" t="s">
        <v>33</v>
      </c>
      <c r="J10" s="2">
        <f>ROUND(E30/12,6)</f>
        <v>2.246667</v>
      </c>
    </row>
    <row r="11" spans="2:10" ht="12.75" hidden="1">
      <c r="B11" s="37"/>
      <c r="C11" s="2" t="s">
        <v>5</v>
      </c>
      <c r="D11" s="2">
        <f>wypełnij!D10</f>
        <v>0</v>
      </c>
      <c r="E11" s="2">
        <v>1</v>
      </c>
      <c r="F11" s="40"/>
      <c r="H11" s="9"/>
      <c r="I11" s="9"/>
      <c r="J11" s="10"/>
    </row>
    <row r="12" spans="2:10" ht="12.75" hidden="1">
      <c r="B12" s="37"/>
      <c r="C12" s="2" t="s">
        <v>6</v>
      </c>
      <c r="D12" s="2">
        <f>wypełnij!D11</f>
        <v>0</v>
      </c>
      <c r="E12" s="2">
        <v>1.95</v>
      </c>
      <c r="F12" s="41"/>
      <c r="H12" s="9" t="s">
        <v>34</v>
      </c>
      <c r="I12" s="11" t="s">
        <v>35</v>
      </c>
      <c r="J12" s="10">
        <v>0.959167</v>
      </c>
    </row>
    <row r="13" spans="2:10" ht="12.75" hidden="1">
      <c r="B13" s="3"/>
      <c r="C13" s="2" t="s">
        <v>21</v>
      </c>
      <c r="D13" s="2"/>
      <c r="E13" s="2">
        <f>D10*E10+D11*E11+D12*E12</f>
        <v>0</v>
      </c>
      <c r="F13" s="7"/>
      <c r="H13" s="9" t="s">
        <v>36</v>
      </c>
      <c r="I13" s="11" t="s">
        <v>37</v>
      </c>
      <c r="J13" s="10">
        <v>0.2225</v>
      </c>
    </row>
    <row r="14" spans="2:10" ht="12.75" hidden="1">
      <c r="B14" s="37" t="s">
        <v>14</v>
      </c>
      <c r="C14" s="2" t="s">
        <v>11</v>
      </c>
      <c r="D14" s="2">
        <f>wypełnij!D12</f>
        <v>0</v>
      </c>
      <c r="E14" s="4">
        <v>2</v>
      </c>
      <c r="F14" s="39">
        <f>ROUND(E17*J9,2)+ROUND(E17*J14,2)</f>
        <v>0</v>
      </c>
      <c r="H14" s="9" t="s">
        <v>38</v>
      </c>
      <c r="I14" s="11" t="s">
        <v>39</v>
      </c>
      <c r="J14" s="10">
        <v>0.104167</v>
      </c>
    </row>
    <row r="15" spans="2:10" ht="12.75" hidden="1">
      <c r="B15" s="37"/>
      <c r="C15" s="2" t="s">
        <v>12</v>
      </c>
      <c r="D15" s="2">
        <f>wypełnij!D13</f>
        <v>0</v>
      </c>
      <c r="E15" s="4">
        <v>1.2</v>
      </c>
      <c r="F15" s="40"/>
      <c r="H15" s="9" t="s">
        <v>40</v>
      </c>
      <c r="I15" s="11" t="s">
        <v>41</v>
      </c>
      <c r="J15" s="10">
        <v>0.406667</v>
      </c>
    </row>
    <row r="16" spans="2:6" ht="12.75" hidden="1">
      <c r="B16" s="37"/>
      <c r="C16" s="2" t="s">
        <v>13</v>
      </c>
      <c r="D16" s="2">
        <f>wypełnij!D14</f>
        <v>0</v>
      </c>
      <c r="E16" s="4">
        <v>1</v>
      </c>
      <c r="F16" s="41"/>
    </row>
    <row r="17" spans="2:6" ht="12.75" hidden="1">
      <c r="B17" s="3"/>
      <c r="C17" s="2" t="s">
        <v>21</v>
      </c>
      <c r="D17" s="2"/>
      <c r="E17" s="4">
        <f>D14*E14+D15*E15+D16*E16</f>
        <v>0</v>
      </c>
      <c r="F17" s="7"/>
    </row>
    <row r="18" spans="2:6" ht="12.75" hidden="1">
      <c r="B18" s="37" t="s">
        <v>15</v>
      </c>
      <c r="C18" s="2" t="s">
        <v>16</v>
      </c>
      <c r="D18" s="2">
        <f>wypełnij!D15</f>
        <v>0</v>
      </c>
      <c r="E18" s="2">
        <v>1</v>
      </c>
      <c r="F18" s="39">
        <f>ROUND(E23*J10,2)+ROUND(E23*J15,2)</f>
        <v>0</v>
      </c>
    </row>
    <row r="19" spans="2:6" ht="12.75" hidden="1">
      <c r="B19" s="37"/>
      <c r="C19" s="2" t="s">
        <v>17</v>
      </c>
      <c r="D19" s="2">
        <f>wypełnij!D16</f>
        <v>0</v>
      </c>
      <c r="E19" s="2">
        <v>1.4</v>
      </c>
      <c r="F19" s="40"/>
    </row>
    <row r="20" spans="2:6" ht="12.75" hidden="1">
      <c r="B20" s="37"/>
      <c r="C20" s="2" t="s">
        <v>18</v>
      </c>
      <c r="D20" s="2">
        <f>wypełnij!D17</f>
        <v>0</v>
      </c>
      <c r="E20" s="2">
        <v>4</v>
      </c>
      <c r="F20" s="40"/>
    </row>
    <row r="21" spans="2:6" ht="12.75" hidden="1">
      <c r="B21" s="37"/>
      <c r="C21" s="2" t="s">
        <v>19</v>
      </c>
      <c r="D21" s="2">
        <f>wypełnij!D18</f>
        <v>0</v>
      </c>
      <c r="E21" s="2">
        <v>7.5</v>
      </c>
      <c r="F21" s="40"/>
    </row>
    <row r="22" spans="2:6" ht="12.75" hidden="1">
      <c r="B22" s="37"/>
      <c r="C22" s="2" t="s">
        <v>20</v>
      </c>
      <c r="D22" s="2">
        <f>wypełnij!D19</f>
        <v>0</v>
      </c>
      <c r="E22" s="2">
        <v>20</v>
      </c>
      <c r="F22" s="41"/>
    </row>
    <row r="23" spans="3:10" ht="12.75" hidden="1">
      <c r="C23" s="5" t="s">
        <v>21</v>
      </c>
      <c r="E23">
        <f>D18*E18+D19*E19+D20*E20+D21*E21+D22*E22</f>
        <v>0</v>
      </c>
      <c r="F23" s="6"/>
      <c r="J23" s="2"/>
    </row>
    <row r="24" spans="3:10" ht="12.75" hidden="1">
      <c r="C24" s="38" t="s">
        <v>43</v>
      </c>
      <c r="D24" s="38"/>
      <c r="E24" s="38"/>
      <c r="F24" s="7">
        <f>F18+F14+F10+F4</f>
        <v>0</v>
      </c>
      <c r="J24" s="2"/>
    </row>
    <row r="25" ht="12.75" hidden="1">
      <c r="J25" s="2"/>
    </row>
    <row r="26" spans="2:10" ht="12.75" hidden="1">
      <c r="B26" s="2" t="s">
        <v>22</v>
      </c>
      <c r="C26" s="2" t="s">
        <v>49</v>
      </c>
      <c r="D26" s="2" t="s">
        <v>48</v>
      </c>
      <c r="E26" s="2" t="s">
        <v>50</v>
      </c>
      <c r="F26" s="13"/>
      <c r="J26" s="2"/>
    </row>
    <row r="27" spans="2:6" ht="12.75" hidden="1">
      <c r="B27" s="2" t="s">
        <v>8</v>
      </c>
      <c r="C27" s="7">
        <v>76.8</v>
      </c>
      <c r="D27" s="7">
        <v>11.51</v>
      </c>
      <c r="E27" s="7">
        <f>C27-D27</f>
        <v>65.28999999999999</v>
      </c>
      <c r="F27" s="14"/>
    </row>
    <row r="28" spans="2:6" ht="12.75" hidden="1">
      <c r="B28" s="2" t="s">
        <v>10</v>
      </c>
      <c r="C28" s="7">
        <v>17.89</v>
      </c>
      <c r="D28" s="7">
        <v>2.67</v>
      </c>
      <c r="E28" s="7">
        <f>C28-D28</f>
        <v>15.22</v>
      </c>
      <c r="F28" s="14"/>
    </row>
    <row r="29" spans="2:6" ht="12.75" hidden="1">
      <c r="B29" s="2" t="s">
        <v>14</v>
      </c>
      <c r="C29" s="7">
        <v>8.76</v>
      </c>
      <c r="D29" s="7">
        <v>1.25</v>
      </c>
      <c r="E29" s="7">
        <f>C29-D29</f>
        <v>7.51</v>
      </c>
      <c r="F29" s="14"/>
    </row>
    <row r="30" spans="2:6" ht="12.75" hidden="1">
      <c r="B30" s="2" t="s">
        <v>15</v>
      </c>
      <c r="C30" s="7">
        <v>31.84</v>
      </c>
      <c r="D30" s="7">
        <v>4.88</v>
      </c>
      <c r="E30" s="7">
        <f>C30-D30</f>
        <v>26.96</v>
      </c>
      <c r="F30" s="14"/>
    </row>
    <row r="31" ht="12.75" hidden="1">
      <c r="F31" s="14"/>
    </row>
    <row r="32" ht="12.75" hidden="1">
      <c r="F32" s="14"/>
    </row>
    <row r="33" ht="12.75">
      <c r="F33" s="14"/>
    </row>
  </sheetData>
  <sheetProtection password="D919" sheet="1" objects="1" scenarios="1"/>
  <mergeCells count="9">
    <mergeCell ref="C24:E24"/>
    <mergeCell ref="F4:F8"/>
    <mergeCell ref="F10:F12"/>
    <mergeCell ref="F14:F16"/>
    <mergeCell ref="F18:F22"/>
    <mergeCell ref="B4:B8"/>
    <mergeCell ref="B10:B12"/>
    <mergeCell ref="B14:B16"/>
    <mergeCell ref="B18:B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SWONFZ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TBajer</dc:creator>
  <cp:keywords/>
  <dc:description/>
  <cp:lastModifiedBy>GKolber</cp:lastModifiedBy>
  <cp:lastPrinted>2007-01-30T14:20:41Z</cp:lastPrinted>
  <dcterms:created xsi:type="dcterms:W3CDTF">2007-01-30T12:53:57Z</dcterms:created>
  <dcterms:modified xsi:type="dcterms:W3CDTF">2007-10-30T14:14:00Z</dcterms:modified>
  <cp:category/>
  <cp:version/>
  <cp:contentType/>
  <cp:contentStatus/>
</cp:coreProperties>
</file>